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'Лист1'!$E$6</definedName>
    <definedName name="зк1" localSheetId="0">'Лист1'!$E$8</definedName>
    <definedName name="зп1" localSheetId="0">'Лист1'!$E$9</definedName>
    <definedName name="к1" localSheetId="0">'Лист1'!$E$3</definedName>
    <definedName name="_xlnm.Print_Area" localSheetId="1">'Табл. № 10'!$A$1:$G$22</definedName>
    <definedName name="э1" localSheetId="0">'Лист1'!$E$3</definedName>
    <definedName name="Экономи">'Лист1'!$E$3:$E$9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<sst xmlns="http://schemas.openxmlformats.org/spreadsheetml/2006/main" count="50" uniqueCount="32">
  <si>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</si>
  <si>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</si>
  <si>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</si>
  <si>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</si>
  <si>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</si>
  <si>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</si>
  <si>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</si>
  <si>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</si>
  <si>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</si>
  <si>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</si>
  <si>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</si>
  <si>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</si>
  <si>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</si>
  <si>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</si>
  <si>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</si>
  <si>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</si>
  <si>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</si>
  <si>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</si>
  <si>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</si>
  <si>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</si>
  <si>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</si>
  <si>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</si>
  <si>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</si>
  <si>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</si>
  <si>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</si>
  <si>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</si>
  <si>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</si>
  <si>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</si>
  <si>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конкурентными способами</t>
  </si>
  <si>
    <t>c 01.01.2024 по 31.03.2024</t>
  </si>
  <si>
    <t xml:space="preserve">4. </t>
  </si>
  <si>
    <t xml:space="preserve">1.2.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</si>
</sst>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9.8515625" style="4" customWidth="1"/>
  </cols>
  <sheetData>
    <row r="1" spans="1:7" s="1" customFormat="1" ht="78" customHeight="1">
      <c r="A1" s="48" t="s">
        <v>29</v>
      </c>
      <c r="B1" s="49" t="s">
        <v>16</v>
      </c>
      <c r="C1" s="49" t="s">
        <v>17</v>
      </c>
      <c r="D1" s="49" t="s">
        <v>18</v>
      </c>
      <c r="E1" s="49" t="s">
        <v>14</v>
      </c>
      <c r="F1" s="33"/>
      <c r="G1" s="33"/>
    </row>
    <row r="2" spans="1:5" ht="12.75">
      <c r="A2" s="28" t="s">
        <v>5</v>
      </c>
      <c r="B2" s="34"/>
      <c r="C2" s="34"/>
      <c r="D2" s="34"/>
      <c r="E2" s="35"/>
    </row>
    <row r="3" spans="1:5" s="4" customFormat="1" ht="29.25" customHeight="1">
      <c r="A3" s="63" t="s">
        <v>25</v>
      </c>
      <c r="B3" s="35">
        <v>0</v>
      </c>
      <c r="C3" s="35">
        <v>0</v>
      </c>
      <c r="D3" s="35">
        <v>0</v>
      </c>
      <c r="E3" s="58" t="e">
        <f>100-D3/(B3-C3)*100</f>
        <v>#DIV/0!</v>
      </c>
    </row>
    <row r="4" spans="1:5" ht="12.75">
      <c r="A4" s="63" t="s">
        <v>31</v>
      </c>
      <c r="B4" s="35"/>
      <c r="C4" s="35"/>
      <c r="D4" s="35"/>
      <c r="E4" s="35"/>
    </row>
    <row r="5" spans="1:5" ht="12.75">
      <c r="A5" s="28" t="s">
        <v>6</v>
      </c>
      <c r="B5" s="35"/>
      <c r="C5" s="35"/>
      <c r="D5" s="35"/>
      <c r="E5" s="35"/>
    </row>
    <row r="6" spans="1:5" s="4" customFormat="1" ht="15.75" customHeight="1">
      <c r="A6" s="44" t="s">
        <v>7</v>
      </c>
      <c r="B6" s="35">
        <v>0</v>
      </c>
      <c r="C6" s="35">
        <v>0</v>
      </c>
      <c r="D6" s="35">
        <v>0</v>
      </c>
      <c r="E6" s="58" t="e">
        <f>100-D6/(B6-C6)*100</f>
        <v>#DIV/0!</v>
      </c>
    </row>
    <row r="7" spans="1:5" ht="12.75">
      <c r="A7" s="26" t="s">
        <v>8</v>
      </c>
      <c r="B7" s="35"/>
      <c r="C7" s="35"/>
      <c r="D7" s="35"/>
      <c r="E7" s="35"/>
    </row>
    <row r="8" spans="1:5" s="4" customFormat="1" ht="12.75">
      <c r="A8" s="45" t="s">
        <v>9</v>
      </c>
      <c r="B8" s="35">
        <v>14522</v>
      </c>
      <c r="C8" s="35">
        <v>0</v>
      </c>
      <c r="D8" s="35">
        <v>7259</v>
      </c>
      <c r="E8" s="58">
        <f>100-D8/(B8-C8)*100</f>
        <v>50.013772207684895</v>
      </c>
    </row>
    <row r="9" spans="1:5" s="4" customFormat="1" ht="12.75">
      <c r="A9" s="45" t="s">
        <v>30</v>
      </c>
      <c r="B9" s="35"/>
      <c r="C9" s="35"/>
      <c r="D9" s="35"/>
      <c r="E9" s="61" t="e">
        <f>100-D9/(B9-C9)*100</f>
        <v>#DIV/0!</v>
      </c>
    </row>
    <row r="10" spans="1:5" s="4" customFormat="1" ht="38.25">
      <c r="A10" s="25" t="s">
        <v>26</v>
      </c>
      <c r="B10" s="35"/>
      <c r="C10" s="35"/>
      <c r="D10" s="35"/>
      <c r="E10" s="61"/>
    </row>
    <row r="11" spans="1:5" s="4" customFormat="1" ht="37.5" customHeight="1">
      <c r="A11" s="25" t="s">
        <v>12</v>
      </c>
      <c r="B11" s="35">
        <v>6379</v>
      </c>
      <c r="C11" s="47"/>
      <c r="D11" s="38">
        <v>6379</v>
      </c>
      <c r="E11" s="46" t="s">
        <v>0</v>
      </c>
    </row>
    <row r="12" spans="1:5" s="4" customFormat="1" ht="38.25">
      <c r="A12" s="25" t="s">
        <v>27</v>
      </c>
      <c r="B12" s="35">
        <v>1867</v>
      </c>
      <c r="C12" s="47"/>
      <c r="D12" s="38">
        <v>1867</v>
      </c>
      <c r="E12" s="46" t="s">
        <v>0</v>
      </c>
    </row>
    <row r="13" spans="1:5" s="36" customFormat="1" ht="15">
      <c r="A13" s="37" t="s">
        <v>19</v>
      </c>
      <c r="B13" s="36">
        <f>SUM(B2:B12)</f>
        <v>22768</v>
      </c>
      <c r="C13" s="36">
        <f>SUM(C2:C9)</f>
        <v>0</v>
      </c>
      <c r="D13" s="36">
        <f>SUM(D2:D12)</f>
        <v>15505</v>
      </c>
      <c r="E13" s="59">
        <f>100-D14/(B13-C13-D11-D12)*100</f>
        <v>50.013772207684895</v>
      </c>
    </row>
    <row r="14" spans="3:4" ht="12.75">
      <c r="C14" t="s">
        <v>28</v>
      </c>
      <c r="D14">
        <f>D6+D8</f>
        <v>7259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20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23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29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2</v>
      </c>
      <c r="C5" s="69" t="s">
        <v>15</v>
      </c>
      <c r="D5" s="69" t="s">
        <v>13</v>
      </c>
      <c r="E5" s="69" t="s">
        <v>3</v>
      </c>
      <c r="F5" s="73" t="s">
        <v>21</v>
      </c>
      <c r="G5" s="71" t="s">
        <v>22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4</v>
      </c>
      <c r="C8" s="9">
        <f>SUM(C10:C16)</f>
        <v>5</v>
      </c>
      <c r="D8" s="9">
        <f>SUM(D10:D16)</f>
        <v>10</v>
      </c>
      <c r="E8" s="50"/>
      <c r="F8" s="9">
        <f>SUM(F10:F16)</f>
        <v>6</v>
      </c>
      <c r="G8" s="51"/>
      <c r="H8" s="7"/>
    </row>
    <row r="9" spans="2:7" s="31" customFormat="1" ht="16.5" customHeight="1">
      <c r="B9" s="28" t="s">
        <v>5</v>
      </c>
      <c r="C9" s="52"/>
      <c r="D9" s="52"/>
      <c r="E9" s="52"/>
      <c r="F9" s="53"/>
      <c r="G9" s="54" t="e">
        <f>HYPERLINK([0]!Экономи)</f>
        <v>#DIV/0!</v>
      </c>
    </row>
    <row r="10" spans="1:8" ht="16.5" customHeight="1">
      <c r="A10" s="4"/>
      <c r="B10" s="62" t="s">
        <v>25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>
        <v>0</v>
      </c>
      <c r="H10" s="5"/>
    </row>
    <row r="11" spans="1:8" ht="18" customHeight="1">
      <c r="A11" s="4"/>
      <c r="B11" s="62" t="s">
        <v>31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2:8" s="27" customFormat="1" ht="15.75" customHeight="1">
      <c r="B12" s="28" t="s">
        <v>6</v>
      </c>
      <c r="C12" s="55"/>
      <c r="D12" s="55"/>
      <c r="E12" s="29"/>
      <c r="F12" s="56"/>
      <c r="G12" s="40"/>
      <c r="H12" s="30"/>
    </row>
    <row r="13" spans="1:8" ht="15" customHeight="1">
      <c r="A13" s="4"/>
      <c r="B13" s="26" t="s">
        <v>7</v>
      </c>
      <c r="C13" s="12">
        <v>0</v>
      </c>
      <c r="D13" s="12">
        <v>0</v>
      </c>
      <c r="E13" s="19" t="e">
        <f>D13/C13</f>
        <v>#DIV/0!</v>
      </c>
      <c r="F13" s="14">
        <v>0</v>
      </c>
      <c r="G13" s="15" t="e">
        <f>Лист1!а1</f>
        <v>#DIV/0!</v>
      </c>
      <c r="H13" s="5"/>
    </row>
    <row r="14" spans="1:8" ht="17.25" customHeight="1">
      <c r="A14" s="4"/>
      <c r="B14" s="26" t="s">
        <v>8</v>
      </c>
      <c r="C14" s="12">
        <v>0</v>
      </c>
      <c r="D14" s="12">
        <v>0</v>
      </c>
      <c r="E14" s="13">
        <v>0</v>
      </c>
      <c r="F14" s="14">
        <v>0</v>
      </c>
      <c r="G14" s="39"/>
      <c r="H14" s="5"/>
    </row>
    <row r="15" spans="1:8" ht="17.25" customHeight="1">
      <c r="A15" s="4"/>
      <c r="B15" s="25" t="s">
        <v>9</v>
      </c>
      <c r="C15" s="12">
        <v>5</v>
      </c>
      <c r="D15" s="12">
        <v>10</v>
      </c>
      <c r="E15" s="19">
        <f>D15/C15</f>
        <v>2</v>
      </c>
      <c r="F15" s="14">
        <v>6</v>
      </c>
      <c r="G15" s="15">
        <f>Лист1!зк1</f>
        <v>50.013772207684895</v>
      </c>
      <c r="H15" s="5"/>
    </row>
    <row r="16" spans="1:8" ht="17.25" customHeight="1">
      <c r="A16" s="4"/>
      <c r="B16" s="25" t="s">
        <v>10</v>
      </c>
      <c r="C16" s="12">
        <v>0</v>
      </c>
      <c r="D16" s="12">
        <v>0</v>
      </c>
      <c r="E16" s="19"/>
      <c r="F16" s="14">
        <v>0</v>
      </c>
      <c r="G16" s="60" t="e">
        <f>Лист1!зп1</f>
        <v>#DIV/0!</v>
      </c>
      <c r="H16" s="5"/>
    </row>
    <row r="17" spans="1:8" s="1" customFormat="1" ht="30.75" customHeight="1">
      <c r="A17" s="7"/>
      <c r="B17" s="25" t="s">
        <v>11</v>
      </c>
      <c r="C17" s="11">
        <f>C18+C19</f>
        <v>24</v>
      </c>
      <c r="D17" s="57"/>
      <c r="E17" s="16"/>
      <c r="F17" s="11">
        <f>F18+F19</f>
        <v>24</v>
      </c>
      <c r="G17" s="15" t="s">
        <v>0</v>
      </c>
      <c r="H17" s="7"/>
    </row>
    <row r="18" spans="1:8" ht="31.5" customHeight="1">
      <c r="A18" s="4"/>
      <c r="B18" s="62" t="s">
        <v>12</v>
      </c>
      <c r="C18" s="12">
        <v>13</v>
      </c>
      <c r="D18" s="9" t="s">
        <v>0</v>
      </c>
      <c r="E18" s="16" t="s">
        <v>0</v>
      </c>
      <c r="F18" s="18">
        <f>C18</f>
        <v>13</v>
      </c>
      <c r="G18" s="16" t="s">
        <v>0</v>
      </c>
      <c r="H18" s="5"/>
    </row>
    <row r="19" spans="1:8" ht="29.25" customHeight="1">
      <c r="A19" s="4"/>
      <c r="B19" s="62" t="s">
        <v>27</v>
      </c>
      <c r="C19" s="12">
        <v>11</v>
      </c>
      <c r="D19" s="9" t="s">
        <v>0</v>
      </c>
      <c r="E19" s="16" t="s">
        <v>0</v>
      </c>
      <c r="F19" s="18">
        <f>C19</f>
        <v>11</v>
      </c>
      <c r="G19" s="16" t="s">
        <v>0</v>
      </c>
      <c r="H19" s="5"/>
    </row>
    <row r="20" spans="1:8" s="1" customFormat="1" ht="15">
      <c r="A20" s="7"/>
      <c r="B20" s="17" t="s">
        <v>1</v>
      </c>
      <c r="C20" s="9">
        <f>C8+C17</f>
        <v>29</v>
      </c>
      <c r="D20" s="9">
        <f>D8+D17</f>
        <v>10</v>
      </c>
      <c r="E20" s="10"/>
      <c r="F20" s="11">
        <f>SUM(F8+F17)</f>
        <v>30</v>
      </c>
      <c r="G20" s="51">
        <f>Лист1!E13</f>
        <v>50.013772207684895</v>
      </c>
      <c r="H20" s="7"/>
    </row>
    <row r="21" spans="1:8" s="1" customFormat="1" ht="15">
      <c r="A21" s="7"/>
      <c r="B21" s="41"/>
      <c r="C21" s="42"/>
      <c r="D21" s="42"/>
      <c r="E21" s="42"/>
      <c r="F21" s="23"/>
      <c r="G21" s="43"/>
      <c r="H21" s="7"/>
    </row>
    <row r="22" spans="1:8" s="32" customFormat="1" ht="60" customHeight="1">
      <c r="A22" s="5"/>
      <c r="B22" s="68" t="s">
        <v>24</v>
      </c>
      <c r="C22" s="68"/>
      <c r="D22" s="68"/>
      <c r="E22" s="68"/>
      <c r="F22" s="68"/>
      <c r="G22" s="68"/>
      <c r="H22" s="5"/>
    </row>
  </sheetData>
  <sheetProtection/>
  <mergeCells count="10">
    <mergeCell ref="A2:G2"/>
    <mergeCell ref="A3:G3"/>
    <mergeCell ref="A1:G1"/>
    <mergeCell ref="B22:G22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2024-04-18T06:01:42Z</dcterms:modified>
  <cp:category/>
  <cp:version/>
  <cp:contentType/>
  <cp:contentStatus/>
</cp:coreProperties>
</file>